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доходы!$A$2:$G$35</definedName>
  </definedNames>
  <calcPr calcId="144525"/>
</workbook>
</file>

<file path=xl/calcChain.xml><?xml version="1.0" encoding="utf-8"?>
<calcChain xmlns="http://schemas.openxmlformats.org/spreadsheetml/2006/main">
  <c r="G27" i="1" l="1"/>
  <c r="E22" i="1"/>
  <c r="D22" i="1"/>
  <c r="C22" i="1"/>
  <c r="G35" i="1" l="1"/>
  <c r="G34" i="1"/>
  <c r="G33" i="1"/>
  <c r="G32" i="1"/>
  <c r="G30" i="1"/>
  <c r="G29" i="1"/>
  <c r="G28" i="1"/>
  <c r="G26" i="1"/>
  <c r="G25" i="1"/>
  <c r="G24" i="1"/>
  <c r="G22" i="1"/>
  <c r="G20" i="1"/>
  <c r="G19" i="1"/>
  <c r="G18" i="1"/>
  <c r="G17" i="1"/>
  <c r="G15" i="1"/>
  <c r="G14" i="1"/>
  <c r="G11" i="1"/>
  <c r="G10" i="1"/>
  <c r="F35" i="1"/>
  <c r="F34" i="1"/>
  <c r="F33" i="1"/>
  <c r="F32" i="1"/>
  <c r="F30" i="1"/>
  <c r="F29" i="1"/>
  <c r="F28" i="1"/>
  <c r="F25" i="1"/>
  <c r="F24" i="1"/>
  <c r="F22" i="1"/>
  <c r="F20" i="1"/>
  <c r="F19" i="1"/>
  <c r="F18" i="1"/>
  <c r="F17" i="1"/>
  <c r="F15" i="1"/>
  <c r="F14" i="1"/>
  <c r="F11" i="1"/>
  <c r="F10" i="1"/>
  <c r="E16" i="1"/>
  <c r="D16" i="1"/>
  <c r="C16" i="1"/>
  <c r="E13" i="1"/>
  <c r="E12" i="1" s="1"/>
  <c r="D13" i="1"/>
  <c r="D12" i="1" s="1"/>
  <c r="C13" i="1"/>
  <c r="C12" i="1" s="1"/>
  <c r="E9" i="1"/>
  <c r="D9" i="1"/>
  <c r="F9" i="1" s="1"/>
  <c r="C9" i="1"/>
  <c r="G9" i="1" l="1"/>
  <c r="G16" i="1"/>
  <c r="G12" i="1"/>
  <c r="F16" i="1"/>
  <c r="F12" i="1"/>
  <c r="G13" i="1"/>
  <c r="F13" i="1"/>
  <c r="C8" i="1"/>
  <c r="C7" i="1" s="1"/>
  <c r="C6" i="1" s="1"/>
  <c r="E8" i="1"/>
  <c r="D8" i="1"/>
  <c r="D7" i="1" s="1"/>
  <c r="D6" i="1" s="1"/>
  <c r="E31" i="1"/>
  <c r="C31" i="1"/>
  <c r="G31" i="1" l="1"/>
  <c r="F31" i="1"/>
  <c r="E7" i="1"/>
  <c r="F8" i="1"/>
  <c r="G8" i="1"/>
  <c r="E6" i="1" l="1"/>
  <c r="G7" i="1"/>
  <c r="F7" i="1"/>
  <c r="F6" i="1" l="1"/>
  <c r="G6" i="1"/>
</calcChain>
</file>

<file path=xl/sharedStrings.xml><?xml version="1.0" encoding="utf-8"?>
<sst xmlns="http://schemas.openxmlformats.org/spreadsheetml/2006/main" count="65" uniqueCount="65">
  <si>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</si>
  <si>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</si>
  <si>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</si>
  <si>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</si>
  <si>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</si>
  <si>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</si>
  <si>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</si>
  <si>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</si>
  <si>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</si>
  <si>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</si>
  <si>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</si>
  <si>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</si>
  <si>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</si>
  <si>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</si>
  <si>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</si>
  <si>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</si>
  <si>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</si>
  <si>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2018 год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</si>
  <si>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</si>
  <si>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</si>
  <si>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</si>
  <si>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</si>
  <si>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</si>
  <si>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</si>
  <si>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</si>
  <si>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</si>
  <si>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</si>
  <si>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</si>
  <si>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</si>
  <si>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СОВОКУПНЫЙ ДОХОД</t>
  </si>
  <si>
    <t>1 05 00000 00 0000 000</t>
  </si>
  <si>
    <t>Налог взимаемый в связи с применением упрощенной системы налогообложения</t>
  </si>
  <si>
    <t>1 05 010000 00 0000 110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</si>
  <si>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</si>
  <si>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</si>
  <si>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</si>
  <si>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</si>
  <si>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</si>
  <si>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</si>
  <si>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Торговый сбор</t>
  </si>
  <si>
    <t>1 05 05000 00 0000 110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</si>
  <si>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</si>
  <si>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</si>
  <si>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</si>
  <si>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</si>
  <si>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</si>
  <si>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</si>
  <si>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</si>
  <si>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</si>
  <si>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</si>
  <si>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</si>
  <si>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</si>
  <si>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</si>
  <si>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</si>
  <si>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</si>
  <si>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Темп роста к соответствующему периоду 2017 года, %</t>
  </si>
  <si>
    <t>Налог на игорный бизнес</t>
  </si>
  <si>
    <t>Уточненный годовой план</t>
  </si>
  <si>
    <t>Сведения об исполнении консолидированного бюджета Калужской области за I полугодие 2018 года по доходам в сравнении с соответствующим периодом 2017 года</t>
  </si>
  <si>
    <t>Исполнено за I полугодие 2017 года</t>
  </si>
  <si>
    <t>Исполнено за I полугодие 2018 года</t>
  </si>
  <si>
    <t>Налог на имущество физических лиц</t>
  </si>
  <si>
    <t>1 06 01000 02 0000 110</t>
  </si>
  <si>
    <t>Земельный налог</t>
  </si>
  <si>
    <t>1 06 06000 02 0000 110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</si>
</sst>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1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4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29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164" fontId="5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E33" sqref="E33"/>
    </sheetView>
  </sheetViews>
  <sheetFormatPr defaultColWidth="8.83203125" defaultRowHeight="12.75" x14ac:dyDescent="0.2"/>
  <cols>
    <col min="1" max="1" width="90.33203125" style="1" customWidth="1"/>
    <col min="2" max="2" width="29.33203125" style="1" customWidth="1"/>
    <col min="3" max="3" width="16.6640625" style="1" customWidth="1"/>
    <col min="4" max="4" width="16.33203125" style="1" customWidth="1"/>
    <col min="5" max="5" width="17.1640625" style="1" customWidth="1"/>
    <col min="6" max="6" width="12.83203125" style="1" customWidth="1"/>
    <col min="7" max="7" width="16.33203125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4" t="s">
        <v>58</v>
      </c>
      <c r="B2" s="64"/>
      <c r="C2" s="64"/>
      <c r="D2" s="64"/>
      <c r="E2" s="64"/>
      <c r="F2" s="64"/>
      <c r="G2" s="64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2" t="s">
        <v>16</v>
      </c>
      <c r="B4" s="66" t="s">
        <v>15</v>
      </c>
      <c r="C4" s="62" t="s">
        <v>59</v>
      </c>
      <c r="D4" s="68" t="s">
        <v>17</v>
      </c>
      <c r="E4" s="69"/>
      <c r="F4" s="70"/>
      <c r="G4" s="62" t="s">
        <v>55</v>
      </c>
    </row>
    <row r="5" spans="1:7" ht="42" customHeight="1" thickBot="1" x14ac:dyDescent="0.25">
      <c r="A5" s="65"/>
      <c r="B5" s="67"/>
      <c r="C5" s="63"/>
      <c r="D5" s="20" t="s">
        <v>57</v>
      </c>
      <c r="E5" s="37" t="s">
        <v>60</v>
      </c>
      <c r="F5" s="20" t="s">
        <v>14</v>
      </c>
      <c r="G5" s="63"/>
    </row>
    <row r="6" spans="1:7" ht="18.75" customHeight="1" thickBot="1" x14ac:dyDescent="0.35">
      <c r="A6" s="13" t="s">
        <v>2</v>
      </c>
      <c r="B6" s="14"/>
      <c r="C6" s="38">
        <f>C7+C30</f>
        <v>30384758.400000006</v>
      </c>
      <c r="D6" s="38">
        <f t="shared" ref="D6:E6" si="0">D7+D30</f>
        <v>66674054.300000004</v>
      </c>
      <c r="E6" s="39">
        <f t="shared" si="0"/>
        <v>35743895.200000003</v>
      </c>
      <c r="F6" s="57">
        <f>E6/D6*100</f>
        <v>53.609902045509784</v>
      </c>
      <c r="G6" s="61">
        <f>E6/C6*100</f>
        <v>117.63758240052353</v>
      </c>
    </row>
    <row r="7" spans="1:7" ht="20.45" customHeight="1" x14ac:dyDescent="0.25">
      <c r="A7" s="8" t="s">
        <v>3</v>
      </c>
      <c r="B7" s="9" t="s">
        <v>18</v>
      </c>
      <c r="C7" s="40">
        <f>C8+C29</f>
        <v>26023445.800000004</v>
      </c>
      <c r="D7" s="40">
        <f t="shared" ref="D7:E7" si="1">D8+D29</f>
        <v>57232844.700000003</v>
      </c>
      <c r="E7" s="49">
        <f t="shared" si="1"/>
        <v>28549448.100000001</v>
      </c>
      <c r="F7" s="54">
        <f t="shared" ref="F7:F35" si="2">E7/D7*100</f>
        <v>49.882979344551082</v>
      </c>
      <c r="G7" s="18">
        <f t="shared" ref="G7:G35" si="3">E7/C7*100</f>
        <v>109.70664038657017</v>
      </c>
    </row>
    <row r="8" spans="1:7" s="5" customFormat="1" ht="15.75" x14ac:dyDescent="0.25">
      <c r="A8" s="3" t="s">
        <v>4</v>
      </c>
      <c r="B8" s="4"/>
      <c r="C8" s="41">
        <f>C9+C12+C16+C22+C28</f>
        <v>24602695.700000003</v>
      </c>
      <c r="D8" s="41">
        <f t="shared" ref="D8:E8" si="4">D9+D12+D16+D22+D28</f>
        <v>54269651.700000003</v>
      </c>
      <c r="E8" s="41">
        <f t="shared" si="4"/>
        <v>27256862.5</v>
      </c>
      <c r="F8" s="59">
        <f t="shared" si="2"/>
        <v>50.224870892252284</v>
      </c>
      <c r="G8" s="34">
        <f t="shared" si="3"/>
        <v>110.78811375942026</v>
      </c>
    </row>
    <row r="9" spans="1:7" s="5" customFormat="1" ht="17.25" customHeight="1" x14ac:dyDescent="0.25">
      <c r="A9" s="21" t="s">
        <v>19</v>
      </c>
      <c r="B9" s="9" t="s">
        <v>20</v>
      </c>
      <c r="C9" s="41">
        <f>SUM(C10:C11)</f>
        <v>15647713.5</v>
      </c>
      <c r="D9" s="41">
        <f t="shared" ref="D9:E9" si="5">SUM(D10:D11)</f>
        <v>34508881.700000003</v>
      </c>
      <c r="E9" s="41">
        <f t="shared" si="5"/>
        <v>17324988.699999999</v>
      </c>
      <c r="F9" s="59">
        <f t="shared" si="2"/>
        <v>50.204433892159415</v>
      </c>
      <c r="G9" s="34">
        <f t="shared" si="3"/>
        <v>110.71897948540533</v>
      </c>
    </row>
    <row r="10" spans="1:7" ht="15.75" x14ac:dyDescent="0.25">
      <c r="A10" s="3" t="s">
        <v>5</v>
      </c>
      <c r="B10" s="22" t="s">
        <v>21</v>
      </c>
      <c r="C10" s="42">
        <v>7037010.0999999996</v>
      </c>
      <c r="D10" s="42">
        <v>14261579.6</v>
      </c>
      <c r="E10" s="50">
        <v>7780855.5</v>
      </c>
      <c r="F10" s="55">
        <f t="shared" si="2"/>
        <v>54.558160584119307</v>
      </c>
      <c r="G10" s="17">
        <f t="shared" si="3"/>
        <v>110.57047509424494</v>
      </c>
    </row>
    <row r="11" spans="1:7" ht="15.75" x14ac:dyDescent="0.25">
      <c r="A11" s="3" t="s">
        <v>6</v>
      </c>
      <c r="B11" s="22" t="s">
        <v>26</v>
      </c>
      <c r="C11" s="42">
        <v>8610703.4000000004</v>
      </c>
      <c r="D11" s="42">
        <v>20247302.100000001</v>
      </c>
      <c r="E11" s="50">
        <v>9544133.1999999993</v>
      </c>
      <c r="F11" s="55">
        <f t="shared" si="2"/>
        <v>47.137802127227602</v>
      </c>
      <c r="G11" s="17">
        <f t="shared" si="3"/>
        <v>110.84034319426215</v>
      </c>
    </row>
    <row r="12" spans="1:7" s="23" customFormat="1" ht="32.25" customHeight="1" x14ac:dyDescent="0.25">
      <c r="A12" s="21" t="s">
        <v>22</v>
      </c>
      <c r="B12" s="9" t="s">
        <v>23</v>
      </c>
      <c r="C12" s="41">
        <f>C13</f>
        <v>4567338.0999999996</v>
      </c>
      <c r="D12" s="41">
        <f t="shared" ref="D12:E12" si="6">D13</f>
        <v>9623369.5</v>
      </c>
      <c r="E12" s="41">
        <f t="shared" si="6"/>
        <v>4844227.0999999996</v>
      </c>
      <c r="F12" s="59">
        <f t="shared" si="2"/>
        <v>50.338159622780765</v>
      </c>
      <c r="G12" s="34">
        <f t="shared" si="3"/>
        <v>106.06237142811914</v>
      </c>
    </row>
    <row r="13" spans="1:7" ht="31.5" x14ac:dyDescent="0.25">
      <c r="A13" s="3" t="s">
        <v>24</v>
      </c>
      <c r="B13" s="22" t="s">
        <v>25</v>
      </c>
      <c r="C13" s="42">
        <f>SUM(C14:C15)</f>
        <v>4567338.0999999996</v>
      </c>
      <c r="D13" s="42">
        <f t="shared" ref="D13:E13" si="7">SUM(D14:D15)</f>
        <v>9623369.5</v>
      </c>
      <c r="E13" s="42">
        <f t="shared" si="7"/>
        <v>4844227.0999999996</v>
      </c>
      <c r="F13" s="55">
        <f t="shared" si="2"/>
        <v>50.338159622780765</v>
      </c>
      <c r="G13" s="17">
        <f t="shared" si="3"/>
        <v>106.06237142811914</v>
      </c>
    </row>
    <row r="14" spans="1:7" s="26" customFormat="1" ht="15.75" x14ac:dyDescent="0.25">
      <c r="A14" s="24" t="s">
        <v>27</v>
      </c>
      <c r="B14" s="25"/>
      <c r="C14" s="43">
        <v>3239396.1</v>
      </c>
      <c r="D14" s="43">
        <v>6745138</v>
      </c>
      <c r="E14" s="51">
        <v>3440942.6</v>
      </c>
      <c r="F14" s="55">
        <f t="shared" si="2"/>
        <v>51.013672366673603</v>
      </c>
      <c r="G14" s="17">
        <f t="shared" si="3"/>
        <v>106.22173064911698</v>
      </c>
    </row>
    <row r="15" spans="1:7" s="26" customFormat="1" ht="15.75" x14ac:dyDescent="0.25">
      <c r="A15" s="24" t="s">
        <v>28</v>
      </c>
      <c r="B15" s="25"/>
      <c r="C15" s="43">
        <v>1327942</v>
      </c>
      <c r="D15" s="43">
        <v>2878231.5</v>
      </c>
      <c r="E15" s="51">
        <v>1403284.5</v>
      </c>
      <c r="F15" s="55">
        <f t="shared" si="2"/>
        <v>48.755094925477678</v>
      </c>
      <c r="G15" s="17">
        <f t="shared" si="3"/>
        <v>105.6736288181261</v>
      </c>
    </row>
    <row r="16" spans="1:7" s="27" customFormat="1" ht="15.75" x14ac:dyDescent="0.25">
      <c r="A16" s="21" t="s">
        <v>29</v>
      </c>
      <c r="B16" s="9" t="s">
        <v>30</v>
      </c>
      <c r="C16" s="41">
        <f>SUM(C17:C21)</f>
        <v>1444377</v>
      </c>
      <c r="D16" s="41">
        <f t="shared" ref="D16:E16" si="8">SUM(D17:D21)</f>
        <v>2923910.6999999997</v>
      </c>
      <c r="E16" s="41">
        <f t="shared" si="8"/>
        <v>1662376.1999999997</v>
      </c>
      <c r="F16" s="59">
        <f t="shared" si="2"/>
        <v>56.854547575615079</v>
      </c>
      <c r="G16" s="34">
        <f t="shared" si="3"/>
        <v>115.09295703268604</v>
      </c>
    </row>
    <row r="17" spans="1:12" s="26" customFormat="1" ht="31.5" x14ac:dyDescent="0.25">
      <c r="A17" s="3" t="s">
        <v>31</v>
      </c>
      <c r="B17" s="22" t="s">
        <v>32</v>
      </c>
      <c r="C17" s="42">
        <v>1098653.3</v>
      </c>
      <c r="D17" s="42">
        <v>2216440.5</v>
      </c>
      <c r="E17" s="50">
        <v>1328580.3999999999</v>
      </c>
      <c r="F17" s="55">
        <f t="shared" si="2"/>
        <v>59.942073789032456</v>
      </c>
      <c r="G17" s="17">
        <f t="shared" si="3"/>
        <v>120.92808532045549</v>
      </c>
    </row>
    <row r="18" spans="1:12" s="26" customFormat="1" ht="17.25" customHeight="1" x14ac:dyDescent="0.25">
      <c r="A18" s="3" t="s">
        <v>33</v>
      </c>
      <c r="B18" s="22" t="s">
        <v>34</v>
      </c>
      <c r="C18" s="42">
        <v>320780.09999999998</v>
      </c>
      <c r="D18" s="42">
        <v>661773.4</v>
      </c>
      <c r="E18" s="50">
        <v>304797.90000000002</v>
      </c>
      <c r="F18" s="55">
        <f t="shared" si="2"/>
        <v>46.057744236924606</v>
      </c>
      <c r="G18" s="17">
        <f t="shared" si="3"/>
        <v>95.017708392758792</v>
      </c>
    </row>
    <row r="19" spans="1:12" s="26" customFormat="1" ht="15.75" x14ac:dyDescent="0.25">
      <c r="A19" s="3" t="s">
        <v>35</v>
      </c>
      <c r="B19" s="22" t="s">
        <v>36</v>
      </c>
      <c r="C19" s="42">
        <v>10627.5</v>
      </c>
      <c r="D19" s="42">
        <v>15453.8</v>
      </c>
      <c r="E19" s="50">
        <v>8761.2000000000007</v>
      </c>
      <c r="F19" s="55">
        <f t="shared" si="2"/>
        <v>56.692852243461168</v>
      </c>
      <c r="G19" s="17">
        <f t="shared" si="3"/>
        <v>82.438955539872978</v>
      </c>
    </row>
    <row r="20" spans="1:12" s="26" customFormat="1" ht="31.5" x14ac:dyDescent="0.25">
      <c r="A20" s="3" t="s">
        <v>37</v>
      </c>
      <c r="B20" s="22" t="s">
        <v>38</v>
      </c>
      <c r="C20" s="42">
        <v>14316.1</v>
      </c>
      <c r="D20" s="42">
        <v>30243</v>
      </c>
      <c r="E20" s="50">
        <v>20236.7</v>
      </c>
      <c r="F20" s="55">
        <f t="shared" si="2"/>
        <v>66.913665972291113</v>
      </c>
      <c r="G20" s="17">
        <f t="shared" si="3"/>
        <v>141.3562352875434</v>
      </c>
    </row>
    <row r="21" spans="1:12" s="26" customFormat="1" ht="15.75" x14ac:dyDescent="0.25">
      <c r="A21" s="3" t="s">
        <v>39</v>
      </c>
      <c r="B21" s="22" t="s">
        <v>40</v>
      </c>
      <c r="C21" s="42">
        <v>0</v>
      </c>
      <c r="D21" s="42">
        <v>0</v>
      </c>
      <c r="E21" s="50">
        <v>0</v>
      </c>
      <c r="F21" s="55">
        <v>0</v>
      </c>
      <c r="G21" s="17">
        <v>0</v>
      </c>
    </row>
    <row r="22" spans="1:12" s="27" customFormat="1" ht="15.75" x14ac:dyDescent="0.25">
      <c r="A22" s="21" t="s">
        <v>41</v>
      </c>
      <c r="B22" s="9" t="s">
        <v>42</v>
      </c>
      <c r="C22" s="41">
        <f>SUM(C23:C27)</f>
        <v>2744812.1</v>
      </c>
      <c r="D22" s="41">
        <f t="shared" ref="D22:E22" si="9">SUM(D23:D27)</f>
        <v>6759466.4000000004</v>
      </c>
      <c r="E22" s="41">
        <f t="shared" si="9"/>
        <v>3195418.9000000004</v>
      </c>
      <c r="F22" s="59">
        <f t="shared" si="2"/>
        <v>47.273241864180285</v>
      </c>
      <c r="G22" s="34">
        <f t="shared" si="3"/>
        <v>116.41667201918851</v>
      </c>
    </row>
    <row r="23" spans="1:12" s="27" customFormat="1" ht="15.75" x14ac:dyDescent="0.25">
      <c r="A23" s="3" t="s">
        <v>61</v>
      </c>
      <c r="B23" s="6" t="s">
        <v>62</v>
      </c>
      <c r="C23" s="42">
        <v>21285.5</v>
      </c>
      <c r="D23" s="42">
        <v>181000</v>
      </c>
      <c r="E23" s="42">
        <v>18894.099999999999</v>
      </c>
      <c r="F23" s="55"/>
      <c r="G23" s="17"/>
    </row>
    <row r="24" spans="1:12" ht="15.75" x14ac:dyDescent="0.25">
      <c r="A24" s="3" t="s">
        <v>7</v>
      </c>
      <c r="B24" s="6" t="s">
        <v>43</v>
      </c>
      <c r="C24" s="42">
        <v>2014073.3</v>
      </c>
      <c r="D24" s="42">
        <v>4336978.3</v>
      </c>
      <c r="E24" s="50">
        <v>2460191.5</v>
      </c>
      <c r="F24" s="55">
        <f t="shared" si="2"/>
        <v>56.725935197785063</v>
      </c>
      <c r="G24" s="17">
        <f t="shared" si="3"/>
        <v>122.15004786568593</v>
      </c>
      <c r="L24" s="10"/>
    </row>
    <row r="25" spans="1:12" ht="15.75" x14ac:dyDescent="0.25">
      <c r="A25" s="3" t="s">
        <v>8</v>
      </c>
      <c r="B25" s="6" t="s">
        <v>44</v>
      </c>
      <c r="C25" s="42">
        <v>185613.3</v>
      </c>
      <c r="D25" s="42">
        <v>846281.4</v>
      </c>
      <c r="E25" s="50">
        <v>182355.7</v>
      </c>
      <c r="F25" s="55">
        <f t="shared" si="2"/>
        <v>21.547879936862611</v>
      </c>
      <c r="G25" s="17">
        <f t="shared" si="3"/>
        <v>98.244953351941916</v>
      </c>
    </row>
    <row r="26" spans="1:12" ht="15.75" x14ac:dyDescent="0.25">
      <c r="A26" s="3" t="s">
        <v>56</v>
      </c>
      <c r="B26" s="6" t="s">
        <v>45</v>
      </c>
      <c r="C26" s="42">
        <v>923.9</v>
      </c>
      <c r="D26" s="42">
        <v>0</v>
      </c>
      <c r="E26" s="50">
        <v>1455</v>
      </c>
      <c r="F26" s="55">
        <v>0</v>
      </c>
      <c r="G26" s="17">
        <f t="shared" si="3"/>
        <v>157.48457625284124</v>
      </c>
    </row>
    <row r="27" spans="1:12" ht="15.75" x14ac:dyDescent="0.25">
      <c r="A27" s="3" t="s">
        <v>63</v>
      </c>
      <c r="B27" s="6" t="s">
        <v>64</v>
      </c>
      <c r="C27" s="42">
        <v>522916.1</v>
      </c>
      <c r="D27" s="42">
        <v>1395206.7</v>
      </c>
      <c r="E27" s="50">
        <v>532522.6</v>
      </c>
      <c r="F27" s="55"/>
      <c r="G27" s="17">
        <f t="shared" si="3"/>
        <v>101.83710159239693</v>
      </c>
    </row>
    <row r="28" spans="1:12" s="23" customFormat="1" ht="15.75" x14ac:dyDescent="0.25">
      <c r="A28" s="21" t="s">
        <v>46</v>
      </c>
      <c r="B28" s="28"/>
      <c r="C28" s="41">
        <v>198455</v>
      </c>
      <c r="D28" s="41">
        <v>454023.4</v>
      </c>
      <c r="E28" s="52">
        <v>229851.6</v>
      </c>
      <c r="F28" s="59">
        <f t="shared" si="2"/>
        <v>50.625496395119718</v>
      </c>
      <c r="G28" s="34">
        <f t="shared" si="3"/>
        <v>115.82051346652892</v>
      </c>
    </row>
    <row r="29" spans="1:12" s="31" customFormat="1" ht="16.5" thickBot="1" x14ac:dyDescent="0.3">
      <c r="A29" s="29" t="s">
        <v>9</v>
      </c>
      <c r="B29" s="30"/>
      <c r="C29" s="44">
        <v>1420750.1</v>
      </c>
      <c r="D29" s="44">
        <v>2963193</v>
      </c>
      <c r="E29" s="53">
        <v>1292585.6000000001</v>
      </c>
      <c r="F29" s="60">
        <f t="shared" si="2"/>
        <v>43.621377345316361</v>
      </c>
      <c r="G29" s="58">
        <f t="shared" si="3"/>
        <v>90.97909618306555</v>
      </c>
    </row>
    <row r="30" spans="1:12" ht="17.25" customHeight="1" x14ac:dyDescent="0.25">
      <c r="A30" s="15" t="s">
        <v>10</v>
      </c>
      <c r="B30" s="16" t="s">
        <v>47</v>
      </c>
      <c r="C30" s="45">
        <v>4361312.5999999996</v>
      </c>
      <c r="D30" s="45">
        <v>9441209.5999999996</v>
      </c>
      <c r="E30" s="54">
        <v>7194447.0999999996</v>
      </c>
      <c r="F30" s="54">
        <f t="shared" si="2"/>
        <v>76.202599082219294</v>
      </c>
      <c r="G30" s="18">
        <f t="shared" si="3"/>
        <v>164.96059236845349</v>
      </c>
    </row>
    <row r="31" spans="1:12" s="31" customFormat="1" ht="32.25" customHeight="1" x14ac:dyDescent="0.25">
      <c r="A31" s="32" t="s">
        <v>11</v>
      </c>
      <c r="B31" s="33" t="s">
        <v>48</v>
      </c>
      <c r="C31" s="46">
        <f>SUM(C32:C35)</f>
        <v>4254712.7</v>
      </c>
      <c r="D31" s="46">
        <v>9271247.1999999993</v>
      </c>
      <c r="E31" s="46">
        <f t="shared" ref="E31" si="10">SUM(E32:E35)</f>
        <v>7330754.2999999998</v>
      </c>
      <c r="F31" s="59">
        <f t="shared" si="2"/>
        <v>79.0697749920852</v>
      </c>
      <c r="G31" s="34">
        <f t="shared" si="3"/>
        <v>172.2972810831622</v>
      </c>
    </row>
    <row r="32" spans="1:12" ht="18.75" customHeight="1" x14ac:dyDescent="0.25">
      <c r="A32" s="11" t="s">
        <v>49</v>
      </c>
      <c r="B32" s="12" t="s">
        <v>50</v>
      </c>
      <c r="C32" s="47">
        <v>149334</v>
      </c>
      <c r="D32" s="47">
        <v>704263</v>
      </c>
      <c r="E32" s="55">
        <v>392293.8</v>
      </c>
      <c r="F32" s="55">
        <f t="shared" si="2"/>
        <v>55.702741731427039</v>
      </c>
      <c r="G32" s="17">
        <f t="shared" si="3"/>
        <v>262.6955683233557</v>
      </c>
    </row>
    <row r="33" spans="1:7" ht="30" customHeight="1" x14ac:dyDescent="0.25">
      <c r="A33" s="11" t="s">
        <v>12</v>
      </c>
      <c r="B33" s="12" t="s">
        <v>51</v>
      </c>
      <c r="C33" s="47">
        <v>2311311.2000000002</v>
      </c>
      <c r="D33" s="47">
        <v>4909803.4000000004</v>
      </c>
      <c r="E33" s="55">
        <v>1753244.7</v>
      </c>
      <c r="F33" s="55">
        <f t="shared" si="2"/>
        <v>35.709061181553622</v>
      </c>
      <c r="G33" s="17">
        <f t="shared" si="3"/>
        <v>75.854982228269392</v>
      </c>
    </row>
    <row r="34" spans="1:7" ht="15.75" customHeight="1" x14ac:dyDescent="0.25">
      <c r="A34" s="11" t="s">
        <v>52</v>
      </c>
      <c r="B34" s="12" t="s">
        <v>53</v>
      </c>
      <c r="C34" s="47">
        <v>1283456.5</v>
      </c>
      <c r="D34" s="47">
        <v>2363803</v>
      </c>
      <c r="E34" s="55">
        <v>1262640.5</v>
      </c>
      <c r="F34" s="55">
        <f t="shared" si="2"/>
        <v>53.415639966613128</v>
      </c>
      <c r="G34" s="17">
        <f t="shared" si="3"/>
        <v>98.378129683397916</v>
      </c>
    </row>
    <row r="35" spans="1:7" ht="16.5" thickBot="1" x14ac:dyDescent="0.3">
      <c r="A35" s="35" t="s">
        <v>13</v>
      </c>
      <c r="B35" s="36" t="s">
        <v>54</v>
      </c>
      <c r="C35" s="48">
        <v>510611</v>
      </c>
      <c r="D35" s="48">
        <v>1066734.8999999999</v>
      </c>
      <c r="E35" s="56">
        <v>3922575.3</v>
      </c>
      <c r="F35" s="56">
        <f t="shared" si="2"/>
        <v>367.71791191982192</v>
      </c>
      <c r="G35" s="19">
        <f t="shared" si="3"/>
        <v>768.21206358656582</v>
      </c>
    </row>
    <row r="36" spans="1:7" x14ac:dyDescent="0.2">
      <c r="E36" s="7"/>
      <c r="F36" s="7"/>
      <c r="G36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8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2018-08-21T13:18:41Z</cp:lastPrinted>
  <dcterms:created xsi:type="dcterms:W3CDTF">2016-06-14T14:48:33Z</dcterms:created>
  <dcterms:modified xsi:type="dcterms:W3CDTF">2018-08-28T13:44:22Z</dcterms:modified>
</cp:coreProperties>
</file>